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\Documents\caja de ahorro\Avisos  2015\"/>
    </mc:Choice>
  </mc:AlternateContent>
  <bookViews>
    <workbookView xWindow="0" yWindow="0" windowWidth="18870" windowHeight="7815"/>
  </bookViews>
  <sheets>
    <sheet name="RESULTADO EJERCICIO 2014" sheetId="4" r:id="rId1"/>
  </sheets>
  <calcPr calcId="152511"/>
</workbook>
</file>

<file path=xl/calcChain.xml><?xml version="1.0" encoding="utf-8"?>
<calcChain xmlns="http://schemas.openxmlformats.org/spreadsheetml/2006/main">
  <c r="E63" i="4" l="1"/>
  <c r="F63" i="4" l="1"/>
  <c r="D46" i="4" l="1"/>
  <c r="D45" i="4"/>
  <c r="D44" i="4"/>
  <c r="D43" i="4"/>
  <c r="D42" i="4"/>
  <c r="D41" i="4"/>
  <c r="D40" i="4"/>
  <c r="D39" i="4"/>
  <c r="D38" i="4"/>
  <c r="D37" i="4"/>
  <c r="D36" i="4"/>
  <c r="D35" i="4"/>
  <c r="D27" i="4"/>
  <c r="D28" i="4" s="1"/>
  <c r="D23" i="4"/>
  <c r="D22" i="4"/>
  <c r="D24" i="4" s="1"/>
  <c r="D18" i="4"/>
  <c r="D17" i="4"/>
  <c r="D16" i="4"/>
  <c r="F47" i="4"/>
  <c r="F28" i="4"/>
  <c r="F24" i="4"/>
  <c r="F19" i="4"/>
  <c r="D47" i="4" l="1"/>
  <c r="D19" i="4"/>
  <c r="D30" i="4" s="1"/>
  <c r="F30" i="4"/>
  <c r="F49" i="4" s="1"/>
  <c r="F53" i="4" l="1"/>
  <c r="D49" i="4"/>
</calcChain>
</file>

<file path=xl/sharedStrings.xml><?xml version="1.0" encoding="utf-8"?>
<sst xmlns="http://schemas.openxmlformats.org/spreadsheetml/2006/main" count="59" uniqueCount="57">
  <si>
    <t>INTERESES POR INVERSIONES</t>
  </si>
  <si>
    <t>INTERESES COBRADOS POR PRESTAMOS</t>
  </si>
  <si>
    <t>PRESTAMOS FONDO COMUN</t>
  </si>
  <si>
    <t>ADELANTOS</t>
  </si>
  <si>
    <t>OTROS SERVICIOS</t>
  </si>
  <si>
    <t>TOTAL INGRESOS POR OPERACIONES NORMALES</t>
  </si>
  <si>
    <t>MAS:</t>
  </si>
  <si>
    <t>OTROS PRODUCTOS</t>
  </si>
  <si>
    <t>RECUPERACION PAPELERIA</t>
  </si>
  <si>
    <t>DIVERSOS</t>
  </si>
  <si>
    <t>TOTAL DE OTROS PRODUCTOS</t>
  </si>
  <si>
    <t>INTERCUENTA DE HSBC</t>
  </si>
  <si>
    <t>TOTAL INTERESES POR INVERSIONES</t>
  </si>
  <si>
    <t>TOTAL INGRESOS DEL EJERCICIO 2014</t>
  </si>
  <si>
    <t>MENOS:</t>
  </si>
  <si>
    <t>INGRESOS:</t>
  </si>
  <si>
    <t>EGRESOS:</t>
  </si>
  <si>
    <t>RENUMERACIONES AL PERSONAL</t>
  </si>
  <si>
    <t>SEGURIDAD SOCIAL E IMPUESTOS SOBRE SUELDOS</t>
  </si>
  <si>
    <t>BECARIOS</t>
  </si>
  <si>
    <t>VIATICOS</t>
  </si>
  <si>
    <t>MANTENIMIENTO Y CONSERVACION</t>
  </si>
  <si>
    <t>GASTOS DE OFICINA</t>
  </si>
  <si>
    <t>COMBUSTIBLES Y LUBRICANTES</t>
  </si>
  <si>
    <t>HONORARIOS PROFESIONALES</t>
  </si>
  <si>
    <t>DEPRECIACION ACTIVOS FIJOS</t>
  </si>
  <si>
    <t>OTROS GASTOS</t>
  </si>
  <si>
    <t>TOTAL GASTOS DE OPERACIÓN:</t>
  </si>
  <si>
    <t>COMISIONES BANCARIAS</t>
  </si>
  <si>
    <t>RESULTADO DEL EJERCICIO SOCIAL 2014:</t>
  </si>
  <si>
    <t xml:space="preserve">EJERCICIO </t>
  </si>
  <si>
    <t xml:space="preserve">CAJA DE AHORRO Y PRESTAMO DEL PERSONAL DE LA </t>
  </si>
  <si>
    <t xml:space="preserve"> UNIVERSIDAD DE SONORA, A.C.</t>
  </si>
  <si>
    <t>01 DE ENERO AL 31 DE DICIEMBRE DEL AÑO 2014.-</t>
  </si>
  <si>
    <t xml:space="preserve">ESTADO DE RESULTADOS CORRESPONDIENTE AL PERIODO COMPRENDIDO </t>
  </si>
  <si>
    <t>C O N C E P T O S:</t>
  </si>
  <si>
    <t xml:space="preserve"> % RESPECTO </t>
  </si>
  <si>
    <t>A IINGRESOS</t>
  </si>
  <si>
    <t>PARTICIPACION DE LOS TRABAJADORES EN LAS UTILIDADES</t>
  </si>
  <si>
    <t>EL RESULTADO OBTENIDO EN ESTE EJERCICIO 2014, SE DISTRIBUYO DE LA SIGUIENTE MANERA:</t>
  </si>
  <si>
    <t>CUENTAS INTEGRANTES DEL PATRIMONIO CONTABLE:</t>
  </si>
  <si>
    <t>IMPORTES:</t>
  </si>
  <si>
    <t>RESULTADO NETO  DEL EJERCICIO SOCIAL 2014:</t>
  </si>
  <si>
    <t>INCREMENTO EN LA CUENTA DE FONDO DE GARANTIA</t>
  </si>
  <si>
    <t>REUNIONES DEL CONSEJO</t>
  </si>
  <si>
    <t>INCREMENTO EN CUENTA RESERVA DE REINVERSION</t>
  </si>
  <si>
    <t>INCREMENTO EN CUENTA PRIMA DE RENOVACION</t>
  </si>
  <si>
    <t>CAPITALIZACION EN CUENTA RESULTADOS EJERCICIOS ANTERIORES</t>
  </si>
  <si>
    <t>TOTAL IMPORTES DISTRIBUIDOS EN CUENTAS PATRIMONIALES:</t>
  </si>
  <si>
    <t>NOTA IMPORTANTE:</t>
  </si>
  <si>
    <t>ESTA INFORMACION Y DOCUMENTACION COMPROBATORIA QUE  LE  ES RELATIVA SE ENCUENTRA EN LOS ARCHIVOS</t>
  </si>
  <si>
    <t xml:space="preserve">DE LA ADMINISTRACION DE CAJA DE AHORRO  Y  PRESTAMO  DEL  PERSONAL DE LA UNIVERSIDAD DE SONORA, A.C. </t>
  </si>
  <si>
    <t xml:space="preserve"> %</t>
  </si>
  <si>
    <t>REMANENTE DISTRIBUIDO A CADA SOCIO PROPORCIONALMENTE AL MONTO AHORRADO</t>
  </si>
  <si>
    <t>De acuerdo con lo señalado en nuestros estatutos,  damos a conocer el Estado de Resultados</t>
  </si>
  <si>
    <t>y la forma en que se distribuyen los resultados obtenidos en el ejercicio</t>
  </si>
  <si>
    <t xml:space="preserve"> por el período comprendido del 1°. de Enero al 31 de Diciembre de 2014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</si>
</sst>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164" fontId="3" fillId="0" borderId="0" xfId="0" applyNumberFormat="1" applyFont="1"/>
    <xf numFmtId="0" fontId="3" fillId="0" borderId="0" xfId="0" applyFont="1" applyBorder="1"/>
    <xf numFmtId="0" fontId="3" fillId="0" borderId="3" xfId="0" applyFont="1" applyBorder="1"/>
    <xf numFmtId="0" fontId="3" fillId="2" borderId="3" xfId="0" applyFont="1" applyFill="1" applyBorder="1"/>
    <xf numFmtId="164" fontId="3" fillId="2" borderId="5" xfId="0" applyNumberFormat="1" applyFont="1" applyFill="1" applyBorder="1"/>
    <xf numFmtId="164" fontId="3" fillId="0" borderId="0" xfId="0" applyNumberFormat="1" applyFont="1" applyBorder="1" applyAlignment="1">
      <alignment horizontal="center"/>
    </xf>
    <xf numFmtId="0" fontId="1" fillId="0" borderId="2" xfId="0" applyFont="1" applyBorder="1"/>
    <xf numFmtId="164" fontId="0" fillId="0" borderId="0" xfId="0" applyNumberFormat="1"/>
    <xf numFmtId="164" fontId="2" fillId="0" borderId="0" xfId="0" applyNumberFormat="1" applyFont="1"/>
    <xf numFmtId="164" fontId="1" fillId="2" borderId="5" xfId="0" applyNumberFormat="1" applyFont="1" applyFill="1" applyBorder="1"/>
    <xf numFmtId="0" fontId="1" fillId="2" borderId="3" xfId="0" applyFont="1" applyFill="1" applyBorder="1"/>
    <xf numFmtId="164" fontId="1" fillId="2" borderId="4" xfId="0" applyNumberFormat="1" applyFont="1" applyFill="1" applyBorder="1"/>
    <xf numFmtId="10" fontId="3" fillId="0" borderId="0" xfId="0" applyNumberFormat="1" applyFont="1"/>
    <xf numFmtId="10" fontId="1" fillId="0" borderId="0" xfId="0" applyNumberFormat="1" applyFont="1" applyBorder="1"/>
    <xf numFmtId="10" fontId="3" fillId="0" borderId="0" xfId="0" applyNumberFormat="1" applyFont="1" applyBorder="1"/>
    <xf numFmtId="0" fontId="1" fillId="0" borderId="0" xfId="0" applyFont="1" applyFill="1" applyBorder="1"/>
    <xf numFmtId="0" fontId="3" fillId="0" borderId="0" xfId="0" applyFont="1" applyFill="1" applyBorder="1"/>
    <xf numFmtId="164" fontId="3" fillId="0" borderId="0" xfId="0" applyNumberFormat="1" applyFont="1" applyFill="1" applyBorder="1"/>
    <xf numFmtId="10" fontId="1" fillId="0" borderId="0" xfId="0" applyNumberFormat="1" applyFont="1" applyFill="1" applyBorder="1"/>
    <xf numFmtId="10" fontId="3" fillId="0" borderId="0" xfId="0" applyNumberFormat="1" applyFont="1" applyFill="1" applyBorder="1"/>
    <xf numFmtId="10" fontId="3" fillId="2" borderId="5" xfId="0" applyNumberFormat="1" applyFont="1" applyFill="1" applyBorder="1"/>
    <xf numFmtId="10" fontId="1" fillId="2" borderId="4" xfId="0" applyNumberFormat="1" applyFont="1" applyFill="1" applyBorder="1"/>
    <xf numFmtId="10" fontId="1" fillId="3" borderId="5" xfId="0" applyNumberFormat="1" applyFont="1" applyFill="1" applyBorder="1"/>
    <xf numFmtId="0" fontId="1" fillId="3" borderId="3" xfId="0" applyFont="1" applyFill="1" applyBorder="1"/>
    <xf numFmtId="0" fontId="2" fillId="0" borderId="0" xfId="0" applyFont="1" applyBorder="1"/>
    <xf numFmtId="164" fontId="4" fillId="3" borderId="7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164" fontId="3" fillId="0" borderId="1" xfId="0" applyNumberFormat="1" applyFont="1" applyBorder="1"/>
    <xf numFmtId="10" fontId="3" fillId="2" borderId="7" xfId="0" applyNumberFormat="1" applyFont="1" applyFill="1" applyBorder="1" applyAlignment="1">
      <alignment horizontal="center"/>
    </xf>
    <xf numFmtId="10" fontId="3" fillId="2" borderId="8" xfId="0" applyNumberFormat="1" applyFont="1" applyFill="1" applyBorder="1" applyAlignment="1">
      <alignment horizontal="center"/>
    </xf>
    <xf numFmtId="10" fontId="1" fillId="3" borderId="11" xfId="0" applyNumberFormat="1" applyFont="1" applyFill="1" applyBorder="1"/>
    <xf numFmtId="164" fontId="1" fillId="2" borderId="3" xfId="0" applyNumberFormat="1" applyFont="1" applyFill="1" applyBorder="1"/>
    <xf numFmtId="164" fontId="3" fillId="0" borderId="12" xfId="0" applyNumberFormat="1" applyFont="1" applyBorder="1"/>
    <xf numFmtId="164" fontId="3" fillId="3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/>
    <xf numFmtId="10" fontId="3" fillId="0" borderId="1" xfId="0" applyNumberFormat="1" applyFont="1" applyFill="1" applyBorder="1" applyAlignment="1">
      <alignment horizontal="center"/>
    </xf>
    <xf numFmtId="10" fontId="6" fillId="3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3" fillId="3" borderId="9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5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5"/>
  <sheetViews>
    <sheetView tabSelected="1" workbookViewId="0">
      <selection activeCell="G5" sqref="G5"/>
    </sheetView>
  </sheetViews>
  <sheetFormatPr baseColWidth="10" defaultRowHeight="15" x14ac:dyDescent="0.25"/>
  <cols>
    <col min="1" max="1" width="6.28515625" customWidth="1"/>
    <col min="2" max="2" width="53.7109375" style="2" customWidth="1"/>
    <col min="3" max="3" width="3.28515625" style="20" customWidth="1"/>
    <col min="4" max="4" width="11.42578125" style="16" customWidth="1"/>
    <col min="5" max="5" width="7" style="23" bestFit="1" customWidth="1"/>
    <col min="6" max="6" width="15.85546875" style="4" customWidth="1"/>
    <col min="7" max="7" width="12.28515625" style="4" bestFit="1" customWidth="1"/>
    <col min="8" max="8" width="11.42578125" style="2"/>
    <col min="9" max="9" width="11.42578125" style="11"/>
    <col min="10" max="10" width="12.5703125" style="11" bestFit="1" customWidth="1"/>
    <col min="11" max="27" width="11.42578125" style="11"/>
  </cols>
  <sheetData>
    <row r="1" spans="1:27" ht="15.75" x14ac:dyDescent="0.25">
      <c r="B1" s="56" t="s">
        <v>54</v>
      </c>
    </row>
    <row r="2" spans="1:27" ht="15.75" x14ac:dyDescent="0.25">
      <c r="B2" s="55" t="s">
        <v>56</v>
      </c>
    </row>
    <row r="3" spans="1:27" ht="13.5" customHeight="1" x14ac:dyDescent="0.25">
      <c r="B3" s="55" t="s">
        <v>55</v>
      </c>
    </row>
    <row r="4" spans="1:27" ht="13.5" customHeight="1" x14ac:dyDescent="0.25">
      <c r="B4" s="55"/>
    </row>
    <row r="5" spans="1:27" ht="13.5" customHeight="1" x14ac:dyDescent="0.25">
      <c r="B5" s="55"/>
    </row>
    <row r="6" spans="1:27" ht="13.5" customHeight="1" x14ac:dyDescent="0.25">
      <c r="B6" s="41" t="s">
        <v>31</v>
      </c>
      <c r="C6" s="41"/>
      <c r="D6" s="41"/>
      <c r="E6" s="41"/>
      <c r="F6" s="41"/>
    </row>
    <row r="7" spans="1:27" s="1" customFormat="1" ht="15.75" x14ac:dyDescent="0.25">
      <c r="B7" s="41" t="s">
        <v>32</v>
      </c>
      <c r="C7" s="41"/>
      <c r="D7" s="41"/>
      <c r="E7" s="41"/>
      <c r="F7" s="41"/>
      <c r="G7" s="4"/>
      <c r="H7" s="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s="1" customFormat="1" ht="11.25" x14ac:dyDescent="0.2">
      <c r="B8" s="5"/>
      <c r="C8" s="20"/>
      <c r="D8" s="16"/>
      <c r="E8" s="23"/>
      <c r="F8" s="4"/>
      <c r="G8" s="4"/>
      <c r="H8" s="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s="1" customFormat="1" ht="12.75" x14ac:dyDescent="0.2">
      <c r="B9" s="42" t="s">
        <v>34</v>
      </c>
      <c r="C9" s="42"/>
      <c r="D9" s="42"/>
      <c r="E9" s="42"/>
      <c r="F9" s="42"/>
      <c r="G9" s="4"/>
      <c r="H9" s="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s="1" customFormat="1" ht="12.75" x14ac:dyDescent="0.2">
      <c r="B10" s="42" t="s">
        <v>33</v>
      </c>
      <c r="C10" s="42"/>
      <c r="D10" s="42"/>
      <c r="E10" s="42"/>
      <c r="F10" s="42"/>
      <c r="G10" s="4"/>
      <c r="H10" s="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s="1" customFormat="1" ht="11.25" x14ac:dyDescent="0.2">
      <c r="B11" s="5"/>
      <c r="C11" s="20"/>
      <c r="D11" s="16"/>
      <c r="E11" s="23"/>
      <c r="F11" s="4"/>
      <c r="G11" s="4"/>
      <c r="H11" s="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s="1" customFormat="1" ht="15" customHeight="1" x14ac:dyDescent="0.2">
      <c r="A12" s="28"/>
      <c r="B12" s="43" t="s">
        <v>35</v>
      </c>
      <c r="C12" s="20"/>
      <c r="D12" s="16"/>
      <c r="E12" s="23"/>
      <c r="F12" s="29" t="s">
        <v>30</v>
      </c>
      <c r="G12" s="4"/>
      <c r="H12" s="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s="1" customFormat="1" ht="12.75" x14ac:dyDescent="0.2">
      <c r="B13" s="44"/>
      <c r="C13" s="20"/>
      <c r="D13" s="16"/>
      <c r="E13" s="23"/>
      <c r="F13" s="30">
        <v>2014</v>
      </c>
      <c r="G13" s="4"/>
      <c r="H13" s="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spans="1:27" s="1" customFormat="1" x14ac:dyDescent="0.25">
      <c r="B14" s="10" t="s">
        <v>15</v>
      </c>
      <c r="C14" s="19"/>
      <c r="D14" s="17"/>
      <c r="E14" s="22"/>
      <c r="F14" s="9"/>
      <c r="G14" s="4"/>
      <c r="H14" s="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pans="1:27" s="1" customFormat="1" ht="11.25" x14ac:dyDescent="0.2">
      <c r="B15" s="3" t="s">
        <v>1</v>
      </c>
      <c r="C15" s="20"/>
      <c r="D15" s="18"/>
      <c r="E15" s="23"/>
      <c r="F15" s="4"/>
      <c r="G15" s="4"/>
      <c r="H15" s="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1:27" s="1" customFormat="1" ht="11.25" x14ac:dyDescent="0.2">
      <c r="B16" s="5" t="s">
        <v>2</v>
      </c>
      <c r="C16" s="20"/>
      <c r="D16" s="18">
        <f>F16/32007965</f>
        <v>0.91420807289685557</v>
      </c>
      <c r="E16" s="23"/>
      <c r="F16" s="4">
        <v>29261940</v>
      </c>
      <c r="G16" s="4"/>
      <c r="H16" s="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2:27" s="1" customFormat="1" ht="11.25" x14ac:dyDescent="0.2">
      <c r="B17" s="5" t="s">
        <v>3</v>
      </c>
      <c r="C17" s="20"/>
      <c r="D17" s="18">
        <f t="shared" ref="D17:D18" si="0">F17/32007965</f>
        <v>4.1478738182824181E-2</v>
      </c>
      <c r="E17" s="23"/>
      <c r="F17" s="4">
        <v>1327650</v>
      </c>
      <c r="G17" s="4"/>
      <c r="H17" s="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spans="2:27" s="1" customFormat="1" ht="11.25" x14ac:dyDescent="0.2">
      <c r="B18" s="2" t="s">
        <v>4</v>
      </c>
      <c r="C18" s="20"/>
      <c r="D18" s="18">
        <f t="shared" si="0"/>
        <v>1.3459399871250796E-2</v>
      </c>
      <c r="E18" s="23"/>
      <c r="F18" s="4">
        <v>430808</v>
      </c>
      <c r="G18" s="4"/>
      <c r="H18" s="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spans="2:27" s="1" customFormat="1" ht="11.25" x14ac:dyDescent="0.2">
      <c r="B19" s="7" t="s">
        <v>5</v>
      </c>
      <c r="C19" s="20"/>
      <c r="D19" s="24">
        <f>SUM(D16:D18)</f>
        <v>0.96914621095093056</v>
      </c>
      <c r="E19" s="23"/>
      <c r="F19" s="8">
        <f>SUM(F16:F18)</f>
        <v>31020398</v>
      </c>
      <c r="G19" s="4"/>
      <c r="H19" s="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2:27" s="1" customFormat="1" ht="11.25" x14ac:dyDescent="0.2">
      <c r="B20" s="2" t="s">
        <v>6</v>
      </c>
      <c r="C20" s="20"/>
      <c r="D20" s="16"/>
      <c r="E20" s="23"/>
      <c r="F20" s="4"/>
      <c r="G20" s="4"/>
      <c r="H20" s="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spans="2:27" s="1" customFormat="1" ht="11.25" x14ac:dyDescent="0.2">
      <c r="B21" s="2" t="s">
        <v>7</v>
      </c>
      <c r="C21" s="20"/>
      <c r="D21" s="16"/>
      <c r="E21" s="23"/>
      <c r="F21" s="4"/>
      <c r="G21" s="4"/>
      <c r="H21" s="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2:27" s="1" customFormat="1" ht="11.25" x14ac:dyDescent="0.2">
      <c r="B22" s="6" t="s">
        <v>8</v>
      </c>
      <c r="C22" s="20"/>
      <c r="D22" s="18">
        <f t="shared" ref="D22:D23" si="1">F22/32007965</f>
        <v>2.2738715191671821E-3</v>
      </c>
      <c r="E22" s="23"/>
      <c r="F22" s="4">
        <v>72782</v>
      </c>
      <c r="G22" s="4"/>
      <c r="H22" s="4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spans="2:27" s="1" customFormat="1" ht="11.25" x14ac:dyDescent="0.2">
      <c r="B23" s="2" t="s">
        <v>9</v>
      </c>
      <c r="C23" s="20"/>
      <c r="D23" s="18">
        <f t="shared" si="1"/>
        <v>2.0869805375005879E-3</v>
      </c>
      <c r="E23" s="23"/>
      <c r="F23" s="4">
        <v>66800</v>
      </c>
      <c r="G23" s="4"/>
      <c r="H23" s="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spans="2:27" s="1" customFormat="1" ht="11.25" x14ac:dyDescent="0.2">
      <c r="B24" s="7" t="s">
        <v>10</v>
      </c>
      <c r="C24" s="20"/>
      <c r="D24" s="24">
        <f>SUM(D22:D23)</f>
        <v>4.3608520566677696E-3</v>
      </c>
      <c r="E24" s="23"/>
      <c r="F24" s="8">
        <f>SUM(F22:F23)</f>
        <v>139582</v>
      </c>
      <c r="G24" s="4"/>
      <c r="H24" s="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spans="2:27" s="1" customFormat="1" ht="11.25" x14ac:dyDescent="0.2">
      <c r="B25" s="2" t="s">
        <v>6</v>
      </c>
      <c r="C25" s="20"/>
      <c r="D25" s="16"/>
      <c r="E25" s="23"/>
      <c r="F25" s="4"/>
      <c r="G25" s="4"/>
      <c r="H25" s="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2:27" s="1" customFormat="1" ht="11.25" x14ac:dyDescent="0.2">
      <c r="B26" s="2" t="s">
        <v>0</v>
      </c>
      <c r="C26" s="20"/>
      <c r="D26" s="16"/>
      <c r="E26" s="23"/>
      <c r="F26" s="4"/>
      <c r="G26" s="4"/>
      <c r="H26" s="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2:27" s="1" customFormat="1" ht="11.25" x14ac:dyDescent="0.2">
      <c r="B27" s="6" t="s">
        <v>11</v>
      </c>
      <c r="C27" s="20"/>
      <c r="D27" s="18">
        <f t="shared" ref="D27" si="2">F27/32007965</f>
        <v>2.6492936992401735E-2</v>
      </c>
      <c r="E27" s="23"/>
      <c r="F27" s="4">
        <v>847985</v>
      </c>
      <c r="G27" s="4"/>
      <c r="H27" s="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2:27" s="1" customFormat="1" ht="11.25" x14ac:dyDescent="0.2">
      <c r="B28" s="7" t="s">
        <v>12</v>
      </c>
      <c r="C28" s="20"/>
      <c r="D28" s="24">
        <f>SUM(D27)</f>
        <v>2.6492936992401735E-2</v>
      </c>
      <c r="E28" s="23"/>
      <c r="F28" s="8">
        <f>SUM(F27)</f>
        <v>847985</v>
      </c>
      <c r="G28" s="4"/>
      <c r="H28" s="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spans="2:27" s="1" customFormat="1" ht="11.25" x14ac:dyDescent="0.2">
      <c r="B29" s="2"/>
      <c r="C29" s="20"/>
      <c r="D29" s="16"/>
      <c r="E29" s="23"/>
      <c r="F29" s="4"/>
      <c r="G29" s="4"/>
      <c r="H29" s="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spans="2:27" s="1" customFormat="1" ht="15.75" thickBot="1" x14ac:dyDescent="0.3">
      <c r="B30" s="14" t="s">
        <v>13</v>
      </c>
      <c r="C30" s="19"/>
      <c r="D30" s="25">
        <f>D28+D24+D19</f>
        <v>1</v>
      </c>
      <c r="E30" s="22"/>
      <c r="F30" s="15">
        <f>F28+F24+F19</f>
        <v>32007965</v>
      </c>
      <c r="G30" s="4"/>
      <c r="H30" s="4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2:27" s="1" customFormat="1" ht="12" thickTop="1" x14ac:dyDescent="0.2">
      <c r="B31" s="2"/>
      <c r="C31" s="20"/>
      <c r="D31" s="16"/>
      <c r="E31" s="23"/>
      <c r="F31" s="4"/>
      <c r="G31" s="4"/>
      <c r="H31" s="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2:27" s="1" customFormat="1" ht="11.25" x14ac:dyDescent="0.2">
      <c r="B32" s="2" t="s">
        <v>14</v>
      </c>
      <c r="C32" s="20"/>
      <c r="D32" s="16"/>
      <c r="E32" s="23"/>
      <c r="F32" s="4"/>
      <c r="G32" s="4"/>
      <c r="H32" s="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spans="2:27" s="1" customFormat="1" ht="11.25" x14ac:dyDescent="0.2">
      <c r="B33" s="2"/>
      <c r="C33" s="20"/>
      <c r="D33" s="32" t="s">
        <v>36</v>
      </c>
      <c r="E33" s="23"/>
      <c r="F33" s="4"/>
      <c r="G33" s="4"/>
      <c r="H33" s="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spans="2:27" s="1" customFormat="1" x14ac:dyDescent="0.25">
      <c r="B34" s="10" t="s">
        <v>16</v>
      </c>
      <c r="C34" s="19"/>
      <c r="D34" s="33" t="s">
        <v>37</v>
      </c>
      <c r="E34" s="22"/>
      <c r="F34" s="4"/>
      <c r="G34" s="4"/>
      <c r="H34" s="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spans="2:27" s="1" customFormat="1" ht="11.25" x14ac:dyDescent="0.2">
      <c r="B35" s="2" t="s">
        <v>17</v>
      </c>
      <c r="C35" s="20"/>
      <c r="D35" s="16">
        <f>F35/32007965</f>
        <v>0.10720362884675737</v>
      </c>
      <c r="E35" s="23"/>
      <c r="F35" s="4">
        <v>3431370</v>
      </c>
      <c r="G35" s="4"/>
      <c r="H35" s="4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 spans="2:27" s="1" customFormat="1" ht="11.25" x14ac:dyDescent="0.2">
      <c r="B36" s="2" t="s">
        <v>18</v>
      </c>
      <c r="C36" s="20"/>
      <c r="D36" s="16">
        <f t="shared" ref="D36:D46" si="3">F36/32007965</f>
        <v>1.3230956732175881E-2</v>
      </c>
      <c r="E36" s="23"/>
      <c r="F36" s="4">
        <v>423496</v>
      </c>
      <c r="G36" s="4"/>
      <c r="H36" s="4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2:27" s="1" customFormat="1" ht="11.25" x14ac:dyDescent="0.2">
      <c r="B37" s="2" t="s">
        <v>21</v>
      </c>
      <c r="C37" s="20"/>
      <c r="D37" s="16">
        <f t="shared" si="3"/>
        <v>5.6467194962253923E-4</v>
      </c>
      <c r="E37" s="23"/>
      <c r="F37" s="4">
        <v>18074</v>
      </c>
      <c r="G37" s="4"/>
      <c r="H37" s="4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2:27" s="1" customFormat="1" ht="11.25" x14ac:dyDescent="0.2">
      <c r="B38" s="2" t="s">
        <v>22</v>
      </c>
      <c r="C38" s="20"/>
      <c r="D38" s="16">
        <f t="shared" si="3"/>
        <v>4.1282224596284082E-3</v>
      </c>
      <c r="E38" s="23"/>
      <c r="F38" s="4">
        <v>132136</v>
      </c>
      <c r="G38" s="4"/>
      <c r="H38" s="4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 spans="2:27" s="1" customFormat="1" ht="11.25" x14ac:dyDescent="0.2">
      <c r="B39" s="2" t="s">
        <v>23</v>
      </c>
      <c r="C39" s="20"/>
      <c r="D39" s="16">
        <f t="shared" si="3"/>
        <v>2.2181978766847564E-4</v>
      </c>
      <c r="E39" s="23"/>
      <c r="F39" s="4">
        <v>7100</v>
      </c>
      <c r="G39" s="4"/>
      <c r="H39" s="4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2:27" s="1" customFormat="1" ht="11.25" x14ac:dyDescent="0.2">
      <c r="B40" s="2" t="s">
        <v>24</v>
      </c>
      <c r="C40" s="20"/>
      <c r="D40" s="16">
        <f t="shared" si="3"/>
        <v>1.7098556562405638E-3</v>
      </c>
      <c r="E40" s="23"/>
      <c r="F40" s="4">
        <v>54729</v>
      </c>
      <c r="G40" s="4"/>
      <c r="H40" s="4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2:27" s="1" customFormat="1" ht="11.25" x14ac:dyDescent="0.2">
      <c r="B41" s="2" t="s">
        <v>44</v>
      </c>
      <c r="C41" s="20"/>
      <c r="D41" s="16">
        <f t="shared" si="3"/>
        <v>1.415585152008258E-3</v>
      </c>
      <c r="E41" s="23"/>
      <c r="F41" s="4">
        <v>45310</v>
      </c>
      <c r="G41" s="4"/>
      <c r="H41" s="4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2:27" s="1" customFormat="1" ht="11.25" x14ac:dyDescent="0.2">
      <c r="B42" s="2" t="s">
        <v>19</v>
      </c>
      <c r="C42" s="20"/>
      <c r="D42" s="16">
        <f t="shared" si="3"/>
        <v>1.4080870183405911E-3</v>
      </c>
      <c r="E42" s="23"/>
      <c r="F42" s="4">
        <v>45070</v>
      </c>
      <c r="G42" s="4"/>
      <c r="H42" s="4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2:27" s="1" customFormat="1" ht="11.25" x14ac:dyDescent="0.2">
      <c r="B43" s="2" t="s">
        <v>20</v>
      </c>
      <c r="C43" s="20"/>
      <c r="D43" s="16">
        <f t="shared" si="3"/>
        <v>8.4354003761251298E-4</v>
      </c>
      <c r="E43" s="23"/>
      <c r="F43" s="4">
        <v>27000</v>
      </c>
      <c r="G43" s="4"/>
      <c r="H43" s="4"/>
      <c r="I43" s="4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2:27" s="1" customFormat="1" ht="11.25" x14ac:dyDescent="0.2">
      <c r="B44" s="2" t="s">
        <v>26</v>
      </c>
      <c r="C44" s="20"/>
      <c r="D44" s="16">
        <f t="shared" si="3"/>
        <v>2.4461411401818264E-3</v>
      </c>
      <c r="E44" s="23"/>
      <c r="F44" s="4">
        <v>78296</v>
      </c>
      <c r="G44" s="4"/>
      <c r="H44" s="4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2:27" s="1" customFormat="1" ht="11.25" x14ac:dyDescent="0.2">
      <c r="B45" s="2" t="s">
        <v>25</v>
      </c>
      <c r="C45" s="20"/>
      <c r="D45" s="16">
        <f t="shared" si="3"/>
        <v>3.216386921192897E-3</v>
      </c>
      <c r="E45" s="23"/>
      <c r="F45" s="4">
        <v>102950</v>
      </c>
      <c r="G45" s="4"/>
      <c r="H45" s="4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2:27" s="1" customFormat="1" ht="11.25" x14ac:dyDescent="0.2">
      <c r="B46" s="2" t="s">
        <v>28</v>
      </c>
      <c r="C46" s="20"/>
      <c r="D46" s="16">
        <f t="shared" si="3"/>
        <v>4.4060907964626932E-3</v>
      </c>
      <c r="E46" s="23"/>
      <c r="F46" s="4">
        <v>141030</v>
      </c>
      <c r="G46" s="4"/>
      <c r="H46" s="4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spans="2:27" s="1" customFormat="1" x14ac:dyDescent="0.25">
      <c r="B47" s="14" t="s">
        <v>27</v>
      </c>
      <c r="C47" s="19"/>
      <c r="D47" s="26">
        <f>SUM(D35:D46)</f>
        <v>0.14079498649789199</v>
      </c>
      <c r="E47" s="22"/>
      <c r="F47" s="13">
        <f>SUM(F35:F46)</f>
        <v>4506561</v>
      </c>
      <c r="G47" s="4"/>
      <c r="H47" s="4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2:27" s="1" customFormat="1" ht="11.25" x14ac:dyDescent="0.2">
      <c r="B48" s="2"/>
      <c r="C48" s="20"/>
      <c r="D48" s="16"/>
      <c r="E48" s="23"/>
      <c r="F48" s="4"/>
      <c r="G48" s="4"/>
      <c r="H48" s="4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2:27" s="1" customFormat="1" ht="15.75" thickBot="1" x14ac:dyDescent="0.3">
      <c r="B49" s="27" t="s">
        <v>29</v>
      </c>
      <c r="C49" s="19"/>
      <c r="D49" s="34">
        <f>F49/F30</f>
        <v>0.85920501350210798</v>
      </c>
      <c r="E49" s="22"/>
      <c r="F49" s="35">
        <f>F30-F47</f>
        <v>27501404</v>
      </c>
      <c r="G49" s="4"/>
      <c r="H49" s="4"/>
      <c r="I49" s="4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spans="2:27" s="1" customFormat="1" ht="11.25" x14ac:dyDescent="0.2">
      <c r="B50" s="2"/>
      <c r="C50" s="20"/>
      <c r="D50" s="16"/>
      <c r="E50" s="23"/>
      <c r="F50" s="36"/>
      <c r="G50" s="4"/>
      <c r="H50" s="4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spans="2:27" s="1" customFormat="1" ht="11.25" x14ac:dyDescent="0.2">
      <c r="B51" s="2" t="s">
        <v>14</v>
      </c>
      <c r="C51" s="20"/>
      <c r="D51" s="16"/>
      <c r="E51" s="23"/>
      <c r="F51" s="4"/>
      <c r="G51" s="4"/>
      <c r="H51" s="4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spans="2:27" s="1" customFormat="1" ht="11.25" x14ac:dyDescent="0.2">
      <c r="B52" s="2" t="s">
        <v>38</v>
      </c>
      <c r="C52" s="20"/>
      <c r="D52" s="16"/>
      <c r="E52" s="23"/>
      <c r="F52" s="4">
        <v>143294</v>
      </c>
      <c r="G52" s="4"/>
      <c r="H52" s="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2:27" s="1" customFormat="1" ht="15.75" thickBot="1" x14ac:dyDescent="0.3">
      <c r="B53" s="27" t="s">
        <v>42</v>
      </c>
      <c r="C53" s="20"/>
      <c r="D53" s="4"/>
      <c r="E53" s="23"/>
      <c r="F53" s="15">
        <f>F49-F52</f>
        <v>27358110</v>
      </c>
      <c r="G53" s="4"/>
      <c r="H53" s="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spans="2:27" s="1" customFormat="1" ht="12" thickTop="1" x14ac:dyDescent="0.2">
      <c r="B54" s="2"/>
      <c r="C54" s="20"/>
      <c r="D54" s="4"/>
      <c r="E54" s="23"/>
      <c r="F54" s="4"/>
      <c r="G54" s="4"/>
      <c r="H54" s="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spans="2:27" s="1" customFormat="1" ht="12" x14ac:dyDescent="0.2">
      <c r="B55" s="51" t="s">
        <v>39</v>
      </c>
      <c r="C55" s="51"/>
      <c r="D55" s="51"/>
      <c r="E55" s="51"/>
      <c r="F55" s="51"/>
      <c r="G55" s="4"/>
      <c r="H55" s="16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2:27" s="1" customFormat="1" ht="11.25" x14ac:dyDescent="0.2">
      <c r="B56" s="5"/>
      <c r="C56" s="20"/>
      <c r="D56" s="4"/>
      <c r="E56" s="23"/>
      <c r="F56" s="4"/>
      <c r="G56" s="4"/>
      <c r="H56" s="16"/>
      <c r="I56" s="4"/>
      <c r="J56" s="4"/>
      <c r="K56" s="4"/>
      <c r="L56" s="4"/>
      <c r="M56" s="4"/>
      <c r="N56" s="4"/>
      <c r="O56" s="4"/>
      <c r="P56" s="4"/>
      <c r="Q56" s="4"/>
      <c r="R56" s="4"/>
      <c r="S56" s="12"/>
      <c r="T56" s="12"/>
      <c r="U56" s="12"/>
      <c r="V56" s="12"/>
      <c r="W56" s="12"/>
      <c r="X56" s="12"/>
      <c r="Y56" s="12"/>
      <c r="Z56" s="12"/>
      <c r="AA56" s="12"/>
    </row>
    <row r="57" spans="2:27" s="1" customFormat="1" ht="12" x14ac:dyDescent="0.2">
      <c r="B57" s="52" t="s">
        <v>40</v>
      </c>
      <c r="C57" s="53"/>
      <c r="D57" s="54"/>
      <c r="E57" s="40" t="s">
        <v>52</v>
      </c>
      <c r="F57" s="37" t="s">
        <v>41</v>
      </c>
      <c r="G57" s="4"/>
      <c r="H57" s="16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2:27" s="1" customFormat="1" ht="11.25" x14ac:dyDescent="0.2">
      <c r="B58" s="45" t="s">
        <v>53</v>
      </c>
      <c r="C58" s="46"/>
      <c r="D58" s="47"/>
      <c r="E58" s="39">
        <v>0.86140000000000005</v>
      </c>
      <c r="F58" s="31">
        <v>23562433</v>
      </c>
      <c r="G58" s="4"/>
      <c r="H58" s="16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spans="2:27" s="1" customFormat="1" ht="11.25" x14ac:dyDescent="0.2">
      <c r="B59" s="45" t="s">
        <v>43</v>
      </c>
      <c r="C59" s="46"/>
      <c r="D59" s="47"/>
      <c r="E59" s="39">
        <v>1.72E-2</v>
      </c>
      <c r="F59" s="31">
        <v>473655</v>
      </c>
      <c r="G59" s="4"/>
      <c r="H59" s="16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spans="2:27" s="1" customFormat="1" ht="11.25" x14ac:dyDescent="0.2">
      <c r="B60" s="45" t="s">
        <v>45</v>
      </c>
      <c r="C60" s="46"/>
      <c r="D60" s="47"/>
      <c r="E60" s="39">
        <v>1E-4</v>
      </c>
      <c r="F60" s="31">
        <v>2537</v>
      </c>
      <c r="G60" s="4"/>
      <c r="H60" s="16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spans="2:27" s="1" customFormat="1" ht="11.25" x14ac:dyDescent="0.2">
      <c r="B61" s="45" t="s">
        <v>46</v>
      </c>
      <c r="C61" s="46"/>
      <c r="D61" s="47"/>
      <c r="E61" s="39">
        <v>2.3199999999999998E-2</v>
      </c>
      <c r="F61" s="31">
        <v>635509</v>
      </c>
      <c r="G61" s="4"/>
      <c r="H61" s="16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2:27" s="1" customFormat="1" ht="11.25" x14ac:dyDescent="0.2">
      <c r="B62" s="45" t="s">
        <v>47</v>
      </c>
      <c r="C62" s="46"/>
      <c r="D62" s="47"/>
      <c r="E62" s="39">
        <v>9.8100000000000007E-2</v>
      </c>
      <c r="F62" s="31">
        <v>2683976</v>
      </c>
      <c r="G62" s="4"/>
      <c r="H62" s="16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pans="2:27" s="1" customFormat="1" ht="12.75" x14ac:dyDescent="0.2">
      <c r="B63" s="48" t="s">
        <v>48</v>
      </c>
      <c r="C63" s="49"/>
      <c r="D63" s="50"/>
      <c r="E63" s="39">
        <f>SUM(E58:E62)</f>
        <v>1</v>
      </c>
      <c r="F63" s="38">
        <f>SUM(F58:F62)</f>
        <v>27358110</v>
      </c>
      <c r="G63" s="4"/>
      <c r="H63" s="16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2:27" s="1" customFormat="1" ht="11.25" x14ac:dyDescent="0.2">
      <c r="B64" s="2"/>
      <c r="C64" s="20"/>
      <c r="D64" s="4"/>
      <c r="E64" s="23"/>
      <c r="F64" s="4"/>
      <c r="G64" s="4"/>
      <c r="H64" s="16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spans="2:27" s="1" customFormat="1" ht="11.25" x14ac:dyDescent="0.2">
      <c r="B65" s="4" t="s">
        <v>49</v>
      </c>
      <c r="C65" s="21"/>
      <c r="D65" s="4"/>
      <c r="E65" s="23"/>
      <c r="F65" s="4"/>
      <c r="G65" s="4"/>
      <c r="H65" s="16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spans="2:27" s="1" customFormat="1" ht="11.25" x14ac:dyDescent="0.2">
      <c r="B66" s="4" t="s">
        <v>50</v>
      </c>
      <c r="C66" s="21"/>
      <c r="D66" s="16"/>
      <c r="E66" s="23"/>
      <c r="F66" s="4"/>
      <c r="G66" s="4"/>
      <c r="H66" s="16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spans="2:27" s="1" customFormat="1" ht="11.25" x14ac:dyDescent="0.2">
      <c r="B67" s="4" t="s">
        <v>51</v>
      </c>
      <c r="C67" s="21"/>
      <c r="D67" s="16"/>
      <c r="E67" s="23"/>
      <c r="F67" s="4"/>
      <c r="G67" s="4"/>
      <c r="H67" s="16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pans="2:27" s="1" customFormat="1" ht="11.25" x14ac:dyDescent="0.2">
      <c r="B68" s="4"/>
      <c r="C68" s="21"/>
      <c r="D68" s="16"/>
      <c r="E68" s="23"/>
      <c r="F68" s="4"/>
      <c r="G68" s="4"/>
      <c r="H68" s="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spans="2:27" s="1" customFormat="1" ht="11.25" x14ac:dyDescent="0.2">
      <c r="B69" s="4"/>
      <c r="C69" s="21"/>
      <c r="D69" s="16"/>
      <c r="E69" s="23"/>
      <c r="F69" s="4"/>
      <c r="G69" s="4"/>
      <c r="H69" s="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spans="2:27" s="1" customFormat="1" ht="11.25" x14ac:dyDescent="0.2">
      <c r="B70" s="4"/>
      <c r="C70" s="21"/>
      <c r="D70" s="16"/>
      <c r="E70" s="23"/>
      <c r="F70" s="4"/>
      <c r="G70" s="4"/>
      <c r="H70" s="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spans="2:27" s="1" customFormat="1" ht="11.25" x14ac:dyDescent="0.2">
      <c r="B71" s="4"/>
      <c r="C71" s="21"/>
      <c r="D71" s="16"/>
      <c r="E71" s="23"/>
      <c r="F71" s="4"/>
      <c r="G71" s="4"/>
      <c r="H71" s="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  <row r="72" spans="2:27" s="1" customFormat="1" ht="11.25" x14ac:dyDescent="0.2">
      <c r="B72" s="4"/>
      <c r="C72" s="21"/>
      <c r="D72" s="16"/>
      <c r="E72" s="23"/>
      <c r="F72" s="4"/>
      <c r="G72" s="4"/>
      <c r="H72" s="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</row>
    <row r="73" spans="2:27" x14ac:dyDescent="0.25">
      <c r="B73" s="4"/>
      <c r="C73" s="21"/>
    </row>
    <row r="74" spans="2:27" x14ac:dyDescent="0.25">
      <c r="B74" s="4"/>
      <c r="C74" s="21"/>
    </row>
    <row r="75" spans="2:27" x14ac:dyDescent="0.25">
      <c r="B75" s="4"/>
      <c r="C75" s="21"/>
    </row>
    <row r="76" spans="2:27" x14ac:dyDescent="0.25">
      <c r="B76" s="4"/>
      <c r="C76" s="21"/>
    </row>
    <row r="77" spans="2:27" x14ac:dyDescent="0.25">
      <c r="B77" s="4"/>
      <c r="C77" s="21"/>
    </row>
    <row r="78" spans="2:27" x14ac:dyDescent="0.25">
      <c r="B78" s="4"/>
      <c r="C78" s="21"/>
    </row>
    <row r="79" spans="2:27" x14ac:dyDescent="0.25">
      <c r="B79" s="4"/>
      <c r="C79" s="21"/>
    </row>
    <row r="80" spans="2:27" x14ac:dyDescent="0.25">
      <c r="B80" s="4"/>
      <c r="C80" s="21"/>
    </row>
    <row r="85" spans="2:3" x14ac:dyDescent="0.25">
      <c r="B85" s="4"/>
      <c r="C85" s="21"/>
    </row>
  </sheetData>
  <mergeCells count="13">
    <mergeCell ref="B61:D61"/>
    <mergeCell ref="B62:D62"/>
    <mergeCell ref="B63:D63"/>
    <mergeCell ref="B55:F55"/>
    <mergeCell ref="B57:D57"/>
    <mergeCell ref="B59:D59"/>
    <mergeCell ref="B58:D58"/>
    <mergeCell ref="B60:D60"/>
    <mergeCell ref="B6:F6"/>
    <mergeCell ref="B7:F7"/>
    <mergeCell ref="B9:F9"/>
    <mergeCell ref="B10:F10"/>
    <mergeCell ref="B12:B13"/>
  </mergeCells>
  <pageMargins left="0.24" right="0.24" top="0.32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 EJERCICIO 2014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ADALBERTO</dc:creator>
  <cp:lastModifiedBy>Jose</cp:lastModifiedBy>
  <cp:lastPrinted>2015-03-24T21:09:49Z</cp:lastPrinted>
  <dcterms:created xsi:type="dcterms:W3CDTF">2015-03-10T20:35:23Z</dcterms:created>
  <dcterms:modified xsi:type="dcterms:W3CDTF">2015-03-26T20:33:00Z</dcterms:modified>
</cp:coreProperties>
</file>